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huu\Documents\"/>
    </mc:Choice>
  </mc:AlternateContent>
  <bookViews>
    <workbookView xWindow="0" yWindow="600" windowWidth="28800" windowHeight="1353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C46" i="4" l="1"/>
  <c r="D46" i="4"/>
  <c r="E46" i="4"/>
  <c r="F46" i="4"/>
  <c r="F39" i="4"/>
  <c r="F40" i="4"/>
  <c r="F41" i="4"/>
  <c r="F42" i="4"/>
  <c r="F43" i="4"/>
  <c r="F44" i="4"/>
  <c r="F45" i="4"/>
  <c r="F38" i="4"/>
  <c r="D11" i="4"/>
  <c r="F34" i="4"/>
  <c r="F33" i="4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G33" i="4"/>
  <c r="G34" i="4"/>
  <c r="H40" i="4" l="1"/>
  <c r="G45" i="4"/>
  <c r="I44" i="4"/>
  <c r="H43" i="4"/>
  <c r="H42" i="4"/>
  <c r="I41" i="4"/>
  <c r="I40" i="4"/>
  <c r="I39" i="4"/>
  <c r="I38" i="4"/>
  <c r="H34" i="4"/>
  <c r="I33" i="4"/>
  <c r="H31" i="4"/>
  <c r="I27" i="4"/>
  <c r="F23" i="4"/>
  <c r="E23" i="4"/>
  <c r="D23" i="4"/>
  <c r="C23" i="4"/>
  <c r="G40" i="4" l="1"/>
  <c r="I43" i="4"/>
  <c r="H45" i="4"/>
  <c r="G43" i="4"/>
  <c r="H41" i="4"/>
  <c r="I42" i="4"/>
  <c r="G38" i="4"/>
  <c r="G41" i="4"/>
  <c r="H33" i="4"/>
  <c r="I45" i="4"/>
  <c r="H38" i="4"/>
  <c r="G44" i="4"/>
  <c r="H44" i="4"/>
  <c r="H39" i="4"/>
  <c r="G42" i="4"/>
  <c r="G39" i="4"/>
  <c r="I32" i="4"/>
  <c r="I34" i="4"/>
  <c r="H32" i="4"/>
  <c r="I31" i="4"/>
  <c r="H28" i="4"/>
  <c r="H29" i="4"/>
  <c r="H27" i="4"/>
  <c r="I28" i="4"/>
  <c r="I29" i="4"/>
  <c r="H30" i="4"/>
  <c r="I30" i="4"/>
  <c r="F35" i="4"/>
  <c r="E35" i="4"/>
  <c r="D35" i="4"/>
  <c r="C35" i="4"/>
  <c r="H35" i="4" l="1"/>
  <c r="G35" i="4"/>
  <c r="I35" i="4"/>
  <c r="H46" i="4"/>
  <c r="G46" i="4"/>
  <c r="I46" i="4"/>
</calcChain>
</file>

<file path=xl/sharedStrings.xml><?xml version="1.0" encoding="utf-8"?>
<sst xmlns="http://schemas.openxmlformats.org/spreadsheetml/2006/main" count="99" uniqueCount="29">
  <si>
    <t>STO Structured Products</t>
  </si>
  <si>
    <t>SEK</t>
  </si>
  <si>
    <t>STO Structured Products Units</t>
  </si>
  <si>
    <t>STO FN Structured Lev. Products</t>
  </si>
  <si>
    <t>HEL Retail Structured Products</t>
  </si>
  <si>
    <t>EUR</t>
  </si>
  <si>
    <t>STO Structured Products CCY</t>
  </si>
  <si>
    <t>USD</t>
  </si>
  <si>
    <t>STO Tailor Made Products</t>
  </si>
  <si>
    <t>STO Structured Products NOK</t>
  </si>
  <si>
    <t>NOK</t>
  </si>
  <si>
    <t>Grand Total</t>
  </si>
  <si>
    <t>Total In active segments</t>
  </si>
  <si>
    <t>Added Liquidity</t>
  </si>
  <si>
    <t>Reported Trades</t>
  </si>
  <si>
    <t>Removed Liquidity</t>
  </si>
  <si>
    <t>Total</t>
  </si>
  <si>
    <t>Nr of Trades</t>
  </si>
  <si>
    <t>% of Total nr of Trades</t>
  </si>
  <si>
    <t>% Of Total (in segments where GTM are active)</t>
  </si>
  <si>
    <t>Turnover (Numbers in SEK but CCY included)</t>
  </si>
  <si>
    <t>Turnover (Numbers in SEK)</t>
  </si>
  <si>
    <t>MIC</t>
  </si>
  <si>
    <t>Market Segment</t>
  </si>
  <si>
    <t>XHEL</t>
  </si>
  <si>
    <t>XSTO</t>
  </si>
  <si>
    <t xml:space="preserve">Market Share (Turnover) </t>
  </si>
  <si>
    <t>Market Share (Number of Trades)</t>
  </si>
  <si>
    <t>STO Sustainable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</si>
</sst>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r&quot;_-;\-* #,##0.00\ &quot;kr&quot;_-;_-* &quot;-&quot;??\ &quot;kr&quot;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3" fillId="0" borderId="0" xfId="0" applyFont="1"/>
    <xf numFmtId="0" fontId="0" fillId="3" borderId="0" xfId="0" applyFill="1"/>
    <xf numFmtId="0" fontId="0" fillId="4" borderId="0" xfId="0" applyFill="1"/>
    <xf numFmtId="9" fontId="0" fillId="4" borderId="0" xfId="2" applyFont="1" applyFill="1"/>
    <xf numFmtId="9" fontId="0" fillId="3" borderId="0" xfId="2" applyFont="1" applyFill="1"/>
    <xf numFmtId="44" fontId="0" fillId="4" borderId="0" xfId="1" applyFont="1" applyFill="1"/>
    <xf numFmtId="44" fontId="0" fillId="3" borderId="0" xfId="1" applyFont="1" applyFill="1"/>
    <xf numFmtId="9" fontId="2" fillId="2" borderId="1" xfId="2" applyFont="1" applyFill="1" applyBorder="1"/>
    <xf numFmtId="44" fontId="2" fillId="2" borderId="1" xfId="1" applyFont="1" applyFill="1" applyBorder="1"/>
    <xf numFmtId="0" fontId="0" fillId="0" borderId="0" xfId="0" applyNumberFormat="1"/>
    <xf numFmtId="1" fontId="2" fillId="2" borderId="1" xfId="1" applyNumberFormat="1" applyFont="1" applyFill="1" applyBorder="1"/>
    <xf numFmtId="0" fontId="0" fillId="4" borderId="0" xfId="0" applyFill="1" applyAlignment="1">
      <alignment horizontal="left"/>
    </xf>
    <xf numFmtId="0" fontId="0" fillId="4" borderId="0" xfId="0" applyNumberFormat="1" applyFill="1"/>
    <xf numFmtId="9" fontId="0" fillId="0" borderId="0" xfId="2" applyFo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B1" workbookViewId="0">
      <selection activeCell="B24" sqref="B24"/>
    </sheetView>
  </sheetViews>
  <sheetFormatPr defaultRowHeight="12.75" x14ac:dyDescent="0.2"/>
  <cols>
    <col min="2" max="2" width="70.140625" bestFit="1" customWidth="1"/>
    <col min="3" max="3" width="21.42578125" bestFit="1" customWidth="1"/>
    <col min="4" max="4" width="17.5703125" bestFit="1" customWidth="1"/>
    <col min="5" max="6" width="19.140625" bestFit="1" customWidth="1"/>
    <col min="7" max="7" width="14.5703125" bestFit="1" customWidth="1"/>
    <col min="8" max="8" width="15.85546875" bestFit="1" customWidth="1"/>
    <col min="9" max="9" width="17.42578125" bestFit="1" customWidth="1"/>
  </cols>
  <sheetData>
    <row r="1" spans="1:8" x14ac:dyDescent="0.2">
      <c r="A1" s="18" t="s">
        <v>27</v>
      </c>
      <c r="B1" s="18"/>
      <c r="C1" s="18"/>
      <c r="D1" s="18"/>
    </row>
    <row r="2" spans="1:8" x14ac:dyDescent="0.2">
      <c r="A2" s="1" t="s">
        <v>22</v>
      </c>
      <c r="B2" s="1" t="s">
        <v>23</v>
      </c>
      <c r="C2" s="1" t="s">
        <v>18</v>
      </c>
      <c r="D2" s="1" t="s">
        <v>17</v>
      </c>
    </row>
    <row r="3" spans="1:8" x14ac:dyDescent="0.2">
      <c r="A3" s="3" t="s">
        <v>24</v>
      </c>
      <c r="B3" s="5" t="s">
        <v>4</v>
      </c>
      <c r="C3" s="6">
        <v>0.51875000000000004</v>
      </c>
      <c r="D3" s="5">
        <v>332</v>
      </c>
      <c r="F3" s="17"/>
      <c r="G3" s="12"/>
      <c r="H3" s="16"/>
    </row>
    <row r="4" spans="1:8" x14ac:dyDescent="0.2">
      <c r="A4" s="3" t="s">
        <v>25</v>
      </c>
      <c r="B4" s="4" t="s">
        <v>3</v>
      </c>
      <c r="C4" s="7">
        <v>0.265625</v>
      </c>
      <c r="D4" s="4">
        <v>238</v>
      </c>
      <c r="F4" s="17"/>
      <c r="G4" s="12"/>
      <c r="H4" s="16"/>
    </row>
    <row r="5" spans="1:8" x14ac:dyDescent="0.2">
      <c r="A5" s="3" t="s">
        <v>25</v>
      </c>
      <c r="B5" s="5" t="s">
        <v>0</v>
      </c>
      <c r="C5" s="6">
        <v>0.18071369505756632</v>
      </c>
      <c r="D5" s="5">
        <v>11364</v>
      </c>
      <c r="F5" s="17"/>
      <c r="G5" s="12"/>
      <c r="H5" s="16"/>
    </row>
    <row r="6" spans="1:8" x14ac:dyDescent="0.2">
      <c r="A6" s="3" t="s">
        <v>25</v>
      </c>
      <c r="B6" s="4" t="s">
        <v>6</v>
      </c>
      <c r="C6" s="7">
        <v>0.77500000000000002</v>
      </c>
      <c r="D6" s="4">
        <v>31</v>
      </c>
      <c r="F6" s="17"/>
      <c r="G6" s="12"/>
      <c r="H6" s="16"/>
    </row>
    <row r="7" spans="1:8" x14ac:dyDescent="0.2">
      <c r="A7" s="3" t="s">
        <v>25</v>
      </c>
      <c r="B7" s="5" t="s">
        <v>9</v>
      </c>
      <c r="C7" s="6">
        <v>0.9859154929577465</v>
      </c>
      <c r="D7" s="5">
        <v>140</v>
      </c>
      <c r="F7" s="17"/>
      <c r="G7" s="12"/>
      <c r="H7" s="16"/>
    </row>
    <row r="8" spans="1:8" x14ac:dyDescent="0.2">
      <c r="A8" s="3" t="s">
        <v>25</v>
      </c>
      <c r="B8" s="4" t="s">
        <v>2</v>
      </c>
      <c r="C8" s="7">
        <v>0.19772256728778467</v>
      </c>
      <c r="D8" s="4">
        <v>191</v>
      </c>
      <c r="F8" s="17"/>
      <c r="G8" s="12"/>
      <c r="H8" s="16"/>
    </row>
    <row r="9" spans="1:8" x14ac:dyDescent="0.2">
      <c r="A9" s="3" t="s">
        <v>25</v>
      </c>
      <c r="B9" s="14" t="s">
        <v>28</v>
      </c>
      <c r="C9" s="6">
        <v>0.46026490066225167</v>
      </c>
      <c r="D9" s="5">
        <v>139</v>
      </c>
      <c r="F9" s="17"/>
      <c r="G9" s="12"/>
      <c r="H9" s="16"/>
    </row>
    <row r="10" spans="1:8" x14ac:dyDescent="0.2">
      <c r="A10" s="3" t="s">
        <v>25</v>
      </c>
      <c r="B10" s="4" t="s">
        <v>8</v>
      </c>
      <c r="C10" s="7">
        <v>0.13679245283018868</v>
      </c>
      <c r="D10" s="4">
        <v>29</v>
      </c>
      <c r="F10" s="17"/>
      <c r="G10" s="12"/>
      <c r="H10" s="16"/>
    </row>
    <row r="11" spans="1:8" x14ac:dyDescent="0.2">
      <c r="A11" s="1"/>
      <c r="B11" s="1" t="s">
        <v>12</v>
      </c>
      <c r="C11" s="10">
        <v>0.18861414606095459</v>
      </c>
      <c r="D11" s="1">
        <f>SUM(D3:D10)</f>
        <v>12464</v>
      </c>
    </row>
    <row r="13" spans="1:8" x14ac:dyDescent="0.2">
      <c r="A13" s="18" t="s">
        <v>26</v>
      </c>
      <c r="B13" s="18"/>
      <c r="C13" s="18"/>
      <c r="D13" s="18"/>
      <c r="E13" s="18"/>
      <c r="F13" s="18"/>
    </row>
    <row r="14" spans="1:8" x14ac:dyDescent="0.2">
      <c r="A14" s="1" t="s">
        <v>22</v>
      </c>
      <c r="B14" s="1" t="s">
        <v>20</v>
      </c>
      <c r="C14" s="1" t="s">
        <v>5</v>
      </c>
      <c r="D14" s="1" t="s">
        <v>10</v>
      </c>
      <c r="E14" s="1" t="s">
        <v>1</v>
      </c>
      <c r="F14" s="1" t="s">
        <v>7</v>
      </c>
    </row>
    <row r="15" spans="1:8" x14ac:dyDescent="0.2">
      <c r="A15" s="3" t="s">
        <v>24</v>
      </c>
      <c r="B15" s="5" t="s">
        <v>4</v>
      </c>
      <c r="C15" s="8">
        <v>3759634.7</v>
      </c>
      <c r="D15" s="8"/>
      <c r="E15" s="8"/>
      <c r="F15" s="8"/>
    </row>
    <row r="16" spans="1:8" x14ac:dyDescent="0.2">
      <c r="A16" s="3" t="s">
        <v>25</v>
      </c>
      <c r="B16" s="4" t="s">
        <v>3</v>
      </c>
      <c r="C16" s="9"/>
      <c r="D16" s="9"/>
      <c r="E16" s="9">
        <v>21536686.93</v>
      </c>
      <c r="F16" s="9"/>
    </row>
    <row r="17" spans="1:9" x14ac:dyDescent="0.2">
      <c r="A17" s="3" t="s">
        <v>25</v>
      </c>
      <c r="B17" s="5" t="s">
        <v>0</v>
      </c>
      <c r="C17" s="8"/>
      <c r="D17" s="8"/>
      <c r="E17" s="8">
        <v>1118190510</v>
      </c>
      <c r="F17" s="8"/>
    </row>
    <row r="18" spans="1:9" x14ac:dyDescent="0.2">
      <c r="A18" s="3" t="s">
        <v>25</v>
      </c>
      <c r="B18" s="4" t="s">
        <v>6</v>
      </c>
      <c r="C18" s="9"/>
      <c r="D18" s="9"/>
      <c r="E18" s="9"/>
      <c r="F18" s="9">
        <v>7952651.4244050002</v>
      </c>
    </row>
    <row r="19" spans="1:9" x14ac:dyDescent="0.2">
      <c r="A19" s="3" t="s">
        <v>25</v>
      </c>
      <c r="B19" s="5" t="s">
        <v>9</v>
      </c>
      <c r="C19" s="8"/>
      <c r="D19" s="8">
        <v>40450927.151475996</v>
      </c>
      <c r="E19" s="8"/>
      <c r="F19" s="8"/>
    </row>
    <row r="20" spans="1:9" x14ac:dyDescent="0.2">
      <c r="A20" s="3" t="s">
        <v>25</v>
      </c>
      <c r="B20" s="4" t="s">
        <v>2</v>
      </c>
      <c r="C20" s="9"/>
      <c r="D20" s="9"/>
      <c r="E20" s="9">
        <v>25735907.5</v>
      </c>
      <c r="F20" s="9"/>
    </row>
    <row r="21" spans="1:9" x14ac:dyDescent="0.2">
      <c r="A21" s="3" t="s">
        <v>25</v>
      </c>
      <c r="B21" s="14" t="s">
        <v>28</v>
      </c>
      <c r="C21" s="8"/>
      <c r="D21" s="8"/>
      <c r="E21" s="8">
        <v>16194758</v>
      </c>
      <c r="F21" s="8"/>
    </row>
    <row r="22" spans="1:9" x14ac:dyDescent="0.2">
      <c r="A22" s="3" t="s">
        <v>25</v>
      </c>
      <c r="B22" s="4" t="s">
        <v>8</v>
      </c>
      <c r="C22" s="9"/>
      <c r="D22" s="9"/>
      <c r="E22" s="9">
        <v>8321562</v>
      </c>
      <c r="F22" s="9"/>
    </row>
    <row r="23" spans="1:9" x14ac:dyDescent="0.2">
      <c r="A23" s="2"/>
      <c r="B23" s="2" t="s">
        <v>11</v>
      </c>
      <c r="C23" s="11">
        <f>SUM(C15:C22)</f>
        <v>3759634.7</v>
      </c>
      <c r="D23" s="11">
        <f>SUM(D15:D22)</f>
        <v>40450927.151475996</v>
      </c>
      <c r="E23" s="11">
        <f>SUM(E15:E22)</f>
        <v>1189979424.4300001</v>
      </c>
      <c r="F23" s="11">
        <f>SUM(F15:F22)</f>
        <v>7952651.4244050002</v>
      </c>
    </row>
    <row r="24" spans="1:9" x14ac:dyDescent="0.2">
      <c r="A24" s="1"/>
      <c r="B24" s="1" t="s">
        <v>19</v>
      </c>
      <c r="C24" s="10">
        <v>0.26146609742433141</v>
      </c>
      <c r="D24" s="10">
        <v>0.9969761728625971</v>
      </c>
      <c r="E24" s="10">
        <v>0.18562552493092765</v>
      </c>
      <c r="F24" s="10">
        <v>0.91913923722265178</v>
      </c>
    </row>
    <row r="26" spans="1:9" x14ac:dyDescent="0.2">
      <c r="A26" s="1" t="s">
        <v>22</v>
      </c>
      <c r="B26" s="1" t="s">
        <v>21</v>
      </c>
      <c r="C26" s="1" t="s">
        <v>13</v>
      </c>
      <c r="D26" s="1" t="s">
        <v>14</v>
      </c>
      <c r="E26" s="1" t="s">
        <v>15</v>
      </c>
      <c r="F26" s="1" t="s">
        <v>16</v>
      </c>
      <c r="G26" s="1" t="s">
        <v>13</v>
      </c>
      <c r="H26" s="1" t="s">
        <v>14</v>
      </c>
      <c r="I26" s="1" t="s">
        <v>15</v>
      </c>
    </row>
    <row r="27" spans="1:9" x14ac:dyDescent="0.2">
      <c r="A27" s="3" t="s">
        <v>24</v>
      </c>
      <c r="B27" s="8" t="s">
        <v>4</v>
      </c>
      <c r="C27" s="8">
        <v>1883240.5</v>
      </c>
      <c r="D27" s="8"/>
      <c r="E27" s="8">
        <v>1876394.2</v>
      </c>
      <c r="F27" s="8">
        <f>SUM(C27:E27)</f>
        <v>3759634.7</v>
      </c>
      <c r="G27" s="6">
        <f t="shared" ref="G27:G34" si="0">C27/$F27</f>
        <v>0.50091050069305931</v>
      </c>
      <c r="H27" s="6">
        <f t="shared" ref="H27:H34" si="1">D27/$F27</f>
        <v>0</v>
      </c>
      <c r="I27" s="6">
        <f t="shared" ref="I27:I34" si="2">E27/$F27</f>
        <v>0.49908949930694063</v>
      </c>
    </row>
    <row r="28" spans="1:9" x14ac:dyDescent="0.2">
      <c r="A28" s="3" t="s">
        <v>25</v>
      </c>
      <c r="B28" s="9" t="s">
        <v>3</v>
      </c>
      <c r="C28" s="9">
        <v>10248108.005000001</v>
      </c>
      <c r="D28" s="9">
        <v>48425.925000000003</v>
      </c>
      <c r="E28" s="9">
        <v>11240153</v>
      </c>
      <c r="F28" s="9">
        <f t="shared" ref="F28:F34" si="3">SUM(C28:E28)</f>
        <v>21536686.93</v>
      </c>
      <c r="G28" s="7">
        <f t="shared" si="0"/>
        <v>0.47584422052979164</v>
      </c>
      <c r="H28" s="7">
        <f t="shared" si="1"/>
        <v>2.2485317800921391E-3</v>
      </c>
      <c r="I28" s="7">
        <f t="shared" si="2"/>
        <v>0.52190724769011632</v>
      </c>
    </row>
    <row r="29" spans="1:9" x14ac:dyDescent="0.2">
      <c r="A29" s="3" t="s">
        <v>25</v>
      </c>
      <c r="B29" s="8" t="s">
        <v>0</v>
      </c>
      <c r="C29" s="8">
        <v>471303037.5</v>
      </c>
      <c r="D29" s="8">
        <v>108437810</v>
      </c>
      <c r="E29" s="8">
        <v>538449662.5</v>
      </c>
      <c r="F29" s="8">
        <f t="shared" si="3"/>
        <v>1118190510</v>
      </c>
      <c r="G29" s="6">
        <f t="shared" si="0"/>
        <v>0.42148724504914642</v>
      </c>
      <c r="H29" s="6">
        <f t="shared" si="1"/>
        <v>9.6976149439866016E-2</v>
      </c>
      <c r="I29" s="6">
        <f t="shared" si="2"/>
        <v>0.48153660551098759</v>
      </c>
    </row>
    <row r="30" spans="1:9" x14ac:dyDescent="0.2">
      <c r="A30" s="3" t="s">
        <v>25</v>
      </c>
      <c r="B30" s="9" t="s">
        <v>6</v>
      </c>
      <c r="C30" s="9">
        <v>3991531.7748050001</v>
      </c>
      <c r="D30" s="9"/>
      <c r="E30" s="9">
        <v>3961119.6496000001</v>
      </c>
      <c r="F30" s="9">
        <f t="shared" si="3"/>
        <v>7952651.4244050002</v>
      </c>
      <c r="G30" s="7">
        <f t="shared" si="0"/>
        <v>0.50191207457626474</v>
      </c>
      <c r="H30" s="7">
        <f t="shared" si="1"/>
        <v>0</v>
      </c>
      <c r="I30" s="7">
        <f t="shared" si="2"/>
        <v>0.49808792542373531</v>
      </c>
    </row>
    <row r="31" spans="1:9" x14ac:dyDescent="0.2">
      <c r="A31" s="3" t="s">
        <v>25</v>
      </c>
      <c r="B31" s="8" t="s">
        <v>9</v>
      </c>
      <c r="C31" s="8">
        <v>20286807.374407999</v>
      </c>
      <c r="D31" s="8"/>
      <c r="E31" s="8">
        <v>20164119.777068</v>
      </c>
      <c r="F31" s="8">
        <f t="shared" si="3"/>
        <v>40450927.151475996</v>
      </c>
      <c r="G31" s="6">
        <f t="shared" si="0"/>
        <v>0.50151649920013674</v>
      </c>
      <c r="H31" s="6">
        <f t="shared" si="1"/>
        <v>0</v>
      </c>
      <c r="I31" s="6">
        <f t="shared" si="2"/>
        <v>0.49848350079986337</v>
      </c>
    </row>
    <row r="32" spans="1:9" x14ac:dyDescent="0.2">
      <c r="A32" s="3" t="s">
        <v>25</v>
      </c>
      <c r="B32" s="9" t="s">
        <v>2</v>
      </c>
      <c r="C32" s="9">
        <v>7609345</v>
      </c>
      <c r="D32" s="9"/>
      <c r="E32" s="9">
        <v>18126562.5</v>
      </c>
      <c r="F32" s="9">
        <f t="shared" si="3"/>
        <v>25735907.5</v>
      </c>
      <c r="G32" s="7">
        <f t="shared" si="0"/>
        <v>0.29567035862248103</v>
      </c>
      <c r="H32" s="7">
        <f t="shared" si="1"/>
        <v>0</v>
      </c>
      <c r="I32" s="7">
        <f t="shared" si="2"/>
        <v>0.70432964137751897</v>
      </c>
    </row>
    <row r="33" spans="1:9" x14ac:dyDescent="0.2">
      <c r="A33" s="3" t="s">
        <v>25</v>
      </c>
      <c r="B33" s="8" t="s">
        <v>28</v>
      </c>
      <c r="C33" s="8">
        <v>8211946.5</v>
      </c>
      <c r="D33" s="8"/>
      <c r="E33" s="8">
        <v>7982811.5</v>
      </c>
      <c r="F33" s="8">
        <f t="shared" si="3"/>
        <v>16194758</v>
      </c>
      <c r="G33" s="6">
        <f t="shared" ref="G33" si="4">C33/$F33</f>
        <v>0.50707435702342696</v>
      </c>
      <c r="H33" s="6">
        <f t="shared" ref="H33" si="5">D33/$F33</f>
        <v>0</v>
      </c>
      <c r="I33" s="6">
        <f t="shared" si="2"/>
        <v>0.49292564297657304</v>
      </c>
    </row>
    <row r="34" spans="1:9" x14ac:dyDescent="0.2">
      <c r="A34" s="3" t="s">
        <v>25</v>
      </c>
      <c r="B34" s="9" t="s">
        <v>8</v>
      </c>
      <c r="C34" s="9">
        <v>3676050</v>
      </c>
      <c r="D34" s="9"/>
      <c r="E34" s="9">
        <v>4645512</v>
      </c>
      <c r="F34" s="9">
        <f t="shared" si="3"/>
        <v>8321562</v>
      </c>
      <c r="G34" s="7">
        <f t="shared" si="0"/>
        <v>0.4417499983777084</v>
      </c>
      <c r="H34" s="7">
        <f t="shared" si="1"/>
        <v>0</v>
      </c>
      <c r="I34" s="7">
        <f t="shared" si="2"/>
        <v>0.55825000162229155</v>
      </c>
    </row>
    <row r="35" spans="1:9" x14ac:dyDescent="0.2">
      <c r="A35" s="1"/>
      <c r="B35" s="1" t="s">
        <v>11</v>
      </c>
      <c r="C35" s="11">
        <f>+SUM(C27:C34)</f>
        <v>527210066.65421301</v>
      </c>
      <c r="D35" s="11">
        <f>+SUM(D27:D34)</f>
        <v>108486235.925</v>
      </c>
      <c r="E35" s="11">
        <f>+SUM(E27:E34)</f>
        <v>606446335.1266681</v>
      </c>
      <c r="F35" s="11">
        <f>+SUM(F27:F34)</f>
        <v>1242142637.7058811</v>
      </c>
      <c r="G35" s="10">
        <f>+C35/$F35</f>
        <v>0.42443601133274006</v>
      </c>
      <c r="H35" s="10">
        <f>+D35/$F35</f>
        <v>8.7337985696524928E-2</v>
      </c>
      <c r="I35" s="10">
        <f>+E35/$F35</f>
        <v>0.48822600297073498</v>
      </c>
    </row>
    <row r="37" spans="1:9" x14ac:dyDescent="0.2">
      <c r="A37" s="1" t="s">
        <v>22</v>
      </c>
      <c r="B37" s="1" t="s">
        <v>23</v>
      </c>
      <c r="C37" s="1" t="s">
        <v>13</v>
      </c>
      <c r="D37" s="1" t="s">
        <v>14</v>
      </c>
      <c r="E37" s="1" t="s">
        <v>15</v>
      </c>
      <c r="F37" s="1" t="s">
        <v>16</v>
      </c>
      <c r="G37" s="1" t="s">
        <v>13</v>
      </c>
      <c r="H37" s="1" t="s">
        <v>14</v>
      </c>
      <c r="I37" s="1" t="s">
        <v>15</v>
      </c>
    </row>
    <row r="38" spans="1:9" x14ac:dyDescent="0.2">
      <c r="A38" s="3" t="s">
        <v>24</v>
      </c>
      <c r="B38" s="5" t="s">
        <v>4</v>
      </c>
      <c r="C38" s="5">
        <v>169</v>
      </c>
      <c r="D38" s="5"/>
      <c r="E38" s="15">
        <v>163</v>
      </c>
      <c r="F38" s="15">
        <f>SUM(C38:E38)</f>
        <v>332</v>
      </c>
      <c r="G38" s="6">
        <f t="shared" ref="G38:I45" si="6">C38/$F38</f>
        <v>0.50903614457831325</v>
      </c>
      <c r="H38" s="6">
        <f t="shared" si="6"/>
        <v>0</v>
      </c>
      <c r="I38" s="6">
        <f t="shared" si="6"/>
        <v>0.49096385542168675</v>
      </c>
    </row>
    <row r="39" spans="1:9" x14ac:dyDescent="0.2">
      <c r="A39" s="3" t="s">
        <v>25</v>
      </c>
      <c r="B39" s="4" t="s">
        <v>3</v>
      </c>
      <c r="C39" s="4">
        <v>115</v>
      </c>
      <c r="D39" s="4">
        <v>5</v>
      </c>
      <c r="E39" s="12">
        <v>118</v>
      </c>
      <c r="F39" s="12">
        <f t="shared" ref="F39:F45" si="7">SUM(C39:E39)</f>
        <v>238</v>
      </c>
      <c r="G39" s="7">
        <f t="shared" si="6"/>
        <v>0.48319327731092437</v>
      </c>
      <c r="H39" s="7">
        <f t="shared" si="6"/>
        <v>2.100840336134454E-2</v>
      </c>
      <c r="I39" s="7">
        <f t="shared" si="6"/>
        <v>0.49579831932773111</v>
      </c>
    </row>
    <row r="40" spans="1:9" x14ac:dyDescent="0.2">
      <c r="A40" s="3" t="s">
        <v>25</v>
      </c>
      <c r="B40" s="5" t="s">
        <v>0</v>
      </c>
      <c r="C40" s="5">
        <v>5429</v>
      </c>
      <c r="D40" s="5">
        <v>784</v>
      </c>
      <c r="E40" s="15">
        <v>5151</v>
      </c>
      <c r="F40" s="15">
        <f t="shared" si="7"/>
        <v>11364</v>
      </c>
      <c r="G40" s="6">
        <f t="shared" si="6"/>
        <v>0.47773671242520238</v>
      </c>
      <c r="H40" s="6">
        <f t="shared" si="6"/>
        <v>6.8989792326645552E-2</v>
      </c>
      <c r="I40" s="6">
        <f t="shared" si="6"/>
        <v>0.45327349524815208</v>
      </c>
    </row>
    <row r="41" spans="1:9" x14ac:dyDescent="0.2">
      <c r="A41" s="3" t="s">
        <v>25</v>
      </c>
      <c r="B41" s="4" t="s">
        <v>6</v>
      </c>
      <c r="C41" s="4">
        <v>16</v>
      </c>
      <c r="D41" s="4"/>
      <c r="E41" s="12">
        <v>15</v>
      </c>
      <c r="F41" s="12">
        <f t="shared" si="7"/>
        <v>31</v>
      </c>
      <c r="G41" s="7">
        <f t="shared" si="6"/>
        <v>0.5161290322580645</v>
      </c>
      <c r="H41" s="7">
        <f t="shared" si="6"/>
        <v>0</v>
      </c>
      <c r="I41" s="7">
        <f t="shared" si="6"/>
        <v>0.4838709677419355</v>
      </c>
    </row>
    <row r="42" spans="1:9" x14ac:dyDescent="0.2">
      <c r="A42" s="3" t="s">
        <v>25</v>
      </c>
      <c r="B42" s="5" t="s">
        <v>9</v>
      </c>
      <c r="C42" s="5">
        <v>71</v>
      </c>
      <c r="D42" s="5"/>
      <c r="E42" s="15">
        <v>69</v>
      </c>
      <c r="F42" s="15">
        <f t="shared" si="7"/>
        <v>140</v>
      </c>
      <c r="G42" s="6">
        <f t="shared" si="6"/>
        <v>0.50714285714285712</v>
      </c>
      <c r="H42" s="6">
        <f t="shared" si="6"/>
        <v>0</v>
      </c>
      <c r="I42" s="6">
        <f t="shared" si="6"/>
        <v>0.49285714285714288</v>
      </c>
    </row>
    <row r="43" spans="1:9" x14ac:dyDescent="0.2">
      <c r="A43" s="3" t="s">
        <v>25</v>
      </c>
      <c r="B43" s="4" t="s">
        <v>2</v>
      </c>
      <c r="C43" s="4">
        <v>83</v>
      </c>
      <c r="D43" s="4"/>
      <c r="E43" s="12">
        <v>108</v>
      </c>
      <c r="F43" s="12">
        <f t="shared" si="7"/>
        <v>191</v>
      </c>
      <c r="G43" s="7">
        <f t="shared" si="6"/>
        <v>0.43455497382198954</v>
      </c>
      <c r="H43" s="7">
        <f t="shared" si="6"/>
        <v>0</v>
      </c>
      <c r="I43" s="7">
        <f t="shared" si="6"/>
        <v>0.56544502617801051</v>
      </c>
    </row>
    <row r="44" spans="1:9" x14ac:dyDescent="0.2">
      <c r="A44" s="3" t="s">
        <v>25</v>
      </c>
      <c r="B44" s="14" t="s">
        <v>28</v>
      </c>
      <c r="C44" s="5">
        <v>70</v>
      </c>
      <c r="D44" s="5"/>
      <c r="E44" s="15">
        <v>69</v>
      </c>
      <c r="F44" s="15">
        <f t="shared" si="7"/>
        <v>139</v>
      </c>
      <c r="G44" s="6">
        <f t="shared" si="6"/>
        <v>0.50359712230215825</v>
      </c>
      <c r="H44" s="6">
        <f t="shared" si="6"/>
        <v>0</v>
      </c>
      <c r="I44" s="6">
        <f t="shared" si="6"/>
        <v>0.49640287769784175</v>
      </c>
    </row>
    <row r="45" spans="1:9" x14ac:dyDescent="0.2">
      <c r="A45" s="3" t="s">
        <v>25</v>
      </c>
      <c r="B45" s="4" t="s">
        <v>8</v>
      </c>
      <c r="C45" s="4">
        <v>6</v>
      </c>
      <c r="D45" s="4"/>
      <c r="E45" s="12">
        <v>23</v>
      </c>
      <c r="F45" s="12">
        <f t="shared" si="7"/>
        <v>29</v>
      </c>
      <c r="G45" s="7">
        <f t="shared" si="6"/>
        <v>0.20689655172413793</v>
      </c>
      <c r="H45" s="7">
        <f t="shared" si="6"/>
        <v>0</v>
      </c>
      <c r="I45" s="7">
        <f t="shared" si="6"/>
        <v>0.7931034482758621</v>
      </c>
    </row>
    <row r="46" spans="1:9" x14ac:dyDescent="0.2">
      <c r="A46" s="1"/>
      <c r="B46" s="1" t="s">
        <v>11</v>
      </c>
      <c r="C46" s="13">
        <f>SUM(C38:C45)</f>
        <v>5959</v>
      </c>
      <c r="D46" s="13">
        <f>SUM(D38:D45)</f>
        <v>789</v>
      </c>
      <c r="E46" s="13">
        <f>SUM(E38:E45)</f>
        <v>5716</v>
      </c>
      <c r="F46" s="13">
        <f>SUM(F38:F45)</f>
        <v>12464</v>
      </c>
      <c r="G46" s="10">
        <f>+C46/$F46</f>
        <v>0.47809691912708602</v>
      </c>
      <c r="H46" s="10">
        <f t="shared" ref="H46:I46" si="8">+D46/$F46</f>
        <v>6.3302310654685501E-2</v>
      </c>
      <c r="I46" s="10">
        <f t="shared" si="8"/>
        <v>0.45860077021822848</v>
      </c>
    </row>
  </sheetData>
  <mergeCells count="2">
    <mergeCell ref="A1:D1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Marcus Huusmann</cp:lastModifiedBy>
  <dcterms:created xsi:type="dcterms:W3CDTF">2018-12-27T13:40:34Z</dcterms:created>
  <dcterms:modified xsi:type="dcterms:W3CDTF">2021-01-15T14:27:12Z</dcterms:modified>
</cp:coreProperties>
</file>